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workbookProtection workbookPassword="8E3B" lockStructure="1"/>
  <bookViews>
    <workbookView xWindow="2200" yWindow="100" windowWidth="16980" windowHeight="19420" tabRatio="500"/>
  </bookViews>
  <sheets>
    <sheet name="DM-Partner Vektberegni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5" i="1"/>
  <c r="B24" i="1"/>
  <c r="G29" i="1"/>
  <c r="H29" i="1"/>
  <c r="B36" i="1"/>
  <c r="D36" i="1"/>
  <c r="B35" i="1"/>
  <c r="D35" i="1"/>
  <c r="B34" i="1"/>
  <c r="D34" i="1"/>
  <c r="G34" i="1"/>
  <c r="G36" i="1"/>
  <c r="G35" i="1"/>
  <c r="G26" i="1"/>
  <c r="G25" i="1"/>
  <c r="G24" i="1"/>
  <c r="B19" i="1"/>
  <c r="G19" i="1"/>
  <c r="B18" i="1"/>
  <c r="G18" i="1"/>
  <c r="B17" i="1"/>
  <c r="G17" i="1"/>
  <c r="H36" i="1"/>
  <c r="H35" i="1"/>
  <c r="H34" i="1"/>
  <c r="H26" i="1"/>
  <c r="H25" i="1"/>
  <c r="H24" i="1"/>
  <c r="H19" i="1"/>
  <c r="H18" i="1"/>
  <c r="H17" i="1"/>
  <c r="G12" i="1"/>
  <c r="H12" i="1"/>
  <c r="G39" i="1"/>
  <c r="G40" i="1"/>
  <c r="G41" i="1"/>
</calcChain>
</file>

<file path=xl/sharedStrings.xml><?xml version="1.0" encoding="utf-8"?>
<sst xmlns="http://schemas.openxmlformats.org/spreadsheetml/2006/main" count="30" uniqueCount="24">
  <si>
    <t>DM-Partner AS</t>
  </si>
  <si>
    <t>Trygve Nilsens vei 8, 1061 Oslo</t>
  </si>
  <si>
    <t>Postboks 26 Ellingsrudåsen, 1006 Oslo</t>
  </si>
  <si>
    <t>Tlf 46 87 00 00</t>
  </si>
  <si>
    <t>Antall sendinger</t>
  </si>
  <si>
    <t>Ytterkonvolutt</t>
  </si>
  <si>
    <t>JA</t>
  </si>
  <si>
    <t>Antall brev/ark</t>
  </si>
  <si>
    <t>Antall andre elementer</t>
  </si>
  <si>
    <t>A4</t>
  </si>
  <si>
    <t>210x100</t>
  </si>
  <si>
    <t>Totalvekt per enhet</t>
  </si>
  <si>
    <t>Totalvekt innlevering</t>
  </si>
  <si>
    <t>gram</t>
  </si>
  <si>
    <t>stk</t>
  </si>
  <si>
    <t>kilo</t>
  </si>
  <si>
    <t>Format</t>
  </si>
  <si>
    <t>Gram/m2</t>
  </si>
  <si>
    <t>Sidetall</t>
  </si>
  <si>
    <t>Gram</t>
  </si>
  <si>
    <t>Svarkonvolutt</t>
  </si>
  <si>
    <t>E65</t>
  </si>
  <si>
    <t>C5</t>
  </si>
  <si>
    <t>Antall foldere/brosjyrer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</si>
</sst>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165" fontId="2" fillId="3" borderId="0" xfId="0" applyNumberFormat="1" applyFont="1" applyFill="1" applyBorder="1"/>
    <xf numFmtId="0" fontId="2" fillId="3" borderId="5" xfId="0" applyFont="1" applyFill="1" applyBorder="1"/>
    <xf numFmtId="164" fontId="2" fillId="3" borderId="0" xfId="0" applyNumberFormat="1" applyFont="1" applyFill="1" applyBorder="1"/>
    <xf numFmtId="166" fontId="2" fillId="3" borderId="0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3" borderId="3" xfId="0" applyFill="1" applyBorder="1"/>
    <xf numFmtId="0" fontId="0" fillId="4" borderId="4" xfId="0" applyFill="1" applyBorder="1"/>
    <xf numFmtId="0" fontId="2" fillId="4" borderId="0" xfId="0" applyFont="1" applyFill="1" applyBorder="1"/>
    <xf numFmtId="164" fontId="0" fillId="0" borderId="0" xfId="1" applyNumberFormat="1" applyFont="1" applyFill="1" applyBorder="1" applyProtection="1">
      <protection locked="0"/>
    </xf>
    <xf numFmtId="0" fontId="0" fillId="4" borderId="0" xfId="0" applyFill="1" applyBorder="1"/>
    <xf numFmtId="0" fontId="2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4" borderId="0" xfId="0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0" fontId="2" fillId="4" borderId="0" xfId="0" applyFont="1" applyFill="1" applyBorder="1" applyAlignment="1">
      <alignment horizontal="right"/>
    </xf>
    <xf numFmtId="0" fontId="0" fillId="4" borderId="0" xfId="0" quotePrefix="1" applyFill="1" applyBorder="1"/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4" borderId="0" xfId="0" applyFont="1" applyFill="1" applyBorder="1" applyAlignment="1">
      <alignment horizontal="right"/>
    </xf>
    <xf numFmtId="0" fontId="6" fillId="5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1" xfId="0" applyFill="1" applyBorder="1"/>
    <xf numFmtId="165" fontId="2" fillId="3" borderId="4" xfId="0" applyNumberFormat="1" applyFont="1" applyFill="1" applyBorder="1" applyAlignment="1">
      <alignment horizontal="right"/>
    </xf>
  </cellXfs>
  <cellStyles count="84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K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167015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0"/>
          <a:ext cx="2476500" cy="929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2"/>
  <sheetViews>
    <sheetView tabSelected="1" workbookViewId="0">
      <selection activeCell="B27" sqref="B27"/>
    </sheetView>
  </sheetViews>
  <sheetFormatPr baseColWidth="10" defaultRowHeight="15" x14ac:dyDescent="0"/>
  <cols>
    <col min="1" max="1" width="3.83203125" customWidth="1"/>
    <col min="2" max="2" width="21.6640625" customWidth="1"/>
    <col min="6" max="6" width="3.33203125" customWidth="1"/>
    <col min="8" max="8" width="8.1640625" customWidth="1"/>
  </cols>
  <sheetData>
    <row r="1" spans="1:8">
      <c r="A1" s="2"/>
      <c r="B1" s="3"/>
      <c r="C1" s="3"/>
      <c r="D1" s="3"/>
      <c r="E1" s="3"/>
      <c r="F1" s="3"/>
      <c r="G1" s="3"/>
      <c r="H1" s="4"/>
    </row>
    <row r="2" spans="1:8">
      <c r="A2" s="5"/>
      <c r="B2" s="6"/>
      <c r="C2" s="6"/>
      <c r="D2" s="6"/>
      <c r="E2" s="8" t="s">
        <v>0</v>
      </c>
      <c r="F2" s="8"/>
      <c r="G2" s="6"/>
      <c r="H2" s="7"/>
    </row>
    <row r="3" spans="1:8">
      <c r="A3" s="5"/>
      <c r="B3" s="6"/>
      <c r="C3" s="6"/>
      <c r="D3" s="6"/>
      <c r="E3" s="6" t="s">
        <v>1</v>
      </c>
      <c r="F3" s="6"/>
      <c r="G3" s="6"/>
      <c r="H3" s="7"/>
    </row>
    <row r="4" spans="1:8">
      <c r="A4" s="5"/>
      <c r="B4" s="6"/>
      <c r="C4" s="6"/>
      <c r="D4" s="6"/>
      <c r="E4" s="6" t="s">
        <v>2</v>
      </c>
      <c r="F4" s="6"/>
      <c r="G4" s="6"/>
      <c r="H4" s="7"/>
    </row>
    <row r="5" spans="1:8">
      <c r="A5" s="5"/>
      <c r="B5" s="6"/>
      <c r="C5" s="6"/>
      <c r="D5" s="6"/>
      <c r="E5" s="6" t="s">
        <v>3</v>
      </c>
      <c r="F5" s="6"/>
      <c r="G5" s="6"/>
      <c r="H5" s="7"/>
    </row>
    <row r="6" spans="1:8">
      <c r="A6" s="9"/>
      <c r="B6" s="10"/>
      <c r="C6" s="10"/>
      <c r="D6" s="10"/>
      <c r="E6" s="10"/>
      <c r="F6" s="10"/>
      <c r="G6" s="10"/>
      <c r="H6" s="1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24"/>
      <c r="B8" s="25"/>
      <c r="C8" s="25"/>
      <c r="D8" s="25"/>
      <c r="E8" s="25"/>
      <c r="F8" s="25"/>
      <c r="G8" s="43"/>
      <c r="H8" s="26"/>
    </row>
    <row r="9" spans="1:8">
      <c r="A9" s="27"/>
      <c r="B9" s="28" t="s">
        <v>4</v>
      </c>
      <c r="C9" s="29">
        <v>1000</v>
      </c>
      <c r="D9" s="30"/>
      <c r="E9" s="30"/>
      <c r="F9" s="30"/>
      <c r="G9" s="15"/>
      <c r="H9" s="18"/>
    </row>
    <row r="10" spans="1:8">
      <c r="A10" s="27"/>
      <c r="B10" s="28"/>
      <c r="C10" s="30"/>
      <c r="D10" s="30"/>
      <c r="E10" s="30"/>
      <c r="F10" s="30"/>
      <c r="G10" s="15"/>
      <c r="H10" s="18"/>
    </row>
    <row r="11" spans="1:8">
      <c r="A11" s="27"/>
      <c r="B11" s="30"/>
      <c r="C11" s="30"/>
      <c r="D11" s="30"/>
      <c r="E11" s="30"/>
      <c r="F11" s="30"/>
      <c r="G11" s="15"/>
      <c r="H11" s="18"/>
    </row>
    <row r="12" spans="1:8">
      <c r="A12" s="27"/>
      <c r="B12" s="28" t="s">
        <v>5</v>
      </c>
      <c r="C12" s="31" t="s">
        <v>6</v>
      </c>
      <c r="D12" s="32" t="s">
        <v>22</v>
      </c>
      <c r="E12" s="33"/>
      <c r="F12" s="33"/>
      <c r="G12" s="15">
        <f>IF(C12="NEI","",IF(D12="C4",13.7,IF(D12="C5",6.8,IF(D12="C6",3.4,IF(D12="E65",4.5,"")))))</f>
        <v>6.8</v>
      </c>
      <c r="H12" s="18" t="str">
        <f>IF(G12="","","gram")</f>
        <v>gram</v>
      </c>
    </row>
    <row r="13" spans="1:8">
      <c r="A13" s="27"/>
      <c r="B13" s="28"/>
      <c r="C13" s="30"/>
      <c r="D13" s="30"/>
      <c r="E13" s="33"/>
      <c r="F13" s="33"/>
      <c r="G13" s="15"/>
      <c r="H13" s="18"/>
    </row>
    <row r="14" spans="1:8">
      <c r="A14" s="27"/>
      <c r="B14" s="30"/>
      <c r="C14" s="30"/>
      <c r="D14" s="30"/>
      <c r="E14" s="30"/>
      <c r="F14" s="30"/>
      <c r="G14" s="15"/>
      <c r="H14" s="18"/>
    </row>
    <row r="15" spans="1:8">
      <c r="A15" s="27"/>
      <c r="B15" s="28" t="s">
        <v>7</v>
      </c>
      <c r="C15" s="34">
        <v>2</v>
      </c>
      <c r="D15" s="30"/>
      <c r="E15" s="30"/>
      <c r="F15" s="30"/>
      <c r="G15" s="15"/>
      <c r="H15" s="18"/>
    </row>
    <row r="16" spans="1:8">
      <c r="A16" s="27"/>
      <c r="B16" s="28"/>
      <c r="C16" s="35" t="s">
        <v>16</v>
      </c>
      <c r="D16" s="35" t="s">
        <v>17</v>
      </c>
      <c r="E16" s="30"/>
      <c r="F16" s="30"/>
      <c r="G16" s="15"/>
      <c r="H16" s="18"/>
    </row>
    <row r="17" spans="1:8">
      <c r="A17" s="27"/>
      <c r="B17" s="36" t="str">
        <f>IF(C$15&gt;0,"   Brev/ark 1","")</f>
        <v xml:space="preserve">   Brev/ark 1</v>
      </c>
      <c r="C17" s="37" t="s">
        <v>9</v>
      </c>
      <c r="D17" s="38">
        <v>80</v>
      </c>
      <c r="E17" s="30"/>
      <c r="F17" s="30"/>
      <c r="G17" s="44">
        <f>IF(B17="","",IF(C17="A4",0.21*0.297*D17,IF(C17="A5",0.148*0.21*D17,IF(C17="210x100",0.21*0.1*D17,""))))</f>
        <v>4.9895999999999994</v>
      </c>
      <c r="H17" s="18" t="str">
        <f>IF(G17="","","gram")</f>
        <v>gram</v>
      </c>
    </row>
    <row r="18" spans="1:8">
      <c r="A18" s="27"/>
      <c r="B18" s="36" t="str">
        <f>IF(C$15&gt;1,"   Brev/ark 2","")</f>
        <v xml:space="preserve">   Brev/ark 2</v>
      </c>
      <c r="C18" s="37" t="s">
        <v>10</v>
      </c>
      <c r="D18" s="38">
        <v>100</v>
      </c>
      <c r="E18" s="30"/>
      <c r="F18" s="30"/>
      <c r="G18" s="44">
        <f>IF(B18="","",IF(C18="A4",0.21*0.297*D18,IF(C18="A5",0.148*0.21*D18,IF(C18="210x100",0.21*0.1*D18,""))))</f>
        <v>2.1</v>
      </c>
      <c r="H18" s="18" t="str">
        <f>IF(G18="","","gram")</f>
        <v>gram</v>
      </c>
    </row>
    <row r="19" spans="1:8">
      <c r="A19" s="27"/>
      <c r="B19" s="36" t="str">
        <f>IF(C$15&gt;2,"   Brev/ark 3","")</f>
        <v/>
      </c>
      <c r="C19" s="37"/>
      <c r="D19" s="38"/>
      <c r="E19" s="30"/>
      <c r="F19" s="30"/>
      <c r="G19" s="44" t="str">
        <f>IF(B19="","",IF(C19="A4",0.21*0.297*D19,IF(C19="A5",0.148*0.21*D19,IF(C19="210x100",0.21*0.1*D19,""))))</f>
        <v/>
      </c>
      <c r="H19" s="18" t="str">
        <f>IF(G19="","","gram")</f>
        <v/>
      </c>
    </row>
    <row r="20" spans="1:8">
      <c r="A20" s="27"/>
      <c r="B20" s="36"/>
      <c r="C20" s="30"/>
      <c r="D20" s="30"/>
      <c r="E20" s="30"/>
      <c r="F20" s="30"/>
      <c r="G20" s="44"/>
      <c r="H20" s="18"/>
    </row>
    <row r="21" spans="1:8">
      <c r="A21" s="27"/>
      <c r="B21" s="30"/>
      <c r="C21" s="30"/>
      <c r="D21" s="30"/>
      <c r="E21" s="30"/>
      <c r="F21" s="30"/>
      <c r="G21" s="15"/>
      <c r="H21" s="18"/>
    </row>
    <row r="22" spans="1:8">
      <c r="A22" s="27"/>
      <c r="B22" s="28" t="s">
        <v>23</v>
      </c>
      <c r="C22" s="34">
        <v>1</v>
      </c>
      <c r="D22" s="30"/>
      <c r="E22" s="30"/>
      <c r="F22" s="30"/>
      <c r="G22" s="15"/>
      <c r="H22" s="18"/>
    </row>
    <row r="23" spans="1:8">
      <c r="A23" s="27"/>
      <c r="B23" s="28"/>
      <c r="C23" s="35" t="s">
        <v>16</v>
      </c>
      <c r="D23" s="35" t="s">
        <v>17</v>
      </c>
      <c r="E23" s="35" t="s">
        <v>18</v>
      </c>
      <c r="F23" s="39"/>
      <c r="G23" s="15"/>
      <c r="H23" s="18"/>
    </row>
    <row r="24" spans="1:8">
      <c r="A24" s="27"/>
      <c r="B24" s="36" t="str">
        <f>IF(C$22&gt;0,"   Folder/brosjyre 1","")</f>
        <v xml:space="preserve">   Folder/brosjyre 1</v>
      </c>
      <c r="C24" s="37" t="s">
        <v>9</v>
      </c>
      <c r="D24" s="38">
        <v>80</v>
      </c>
      <c r="E24" s="38">
        <v>4</v>
      </c>
      <c r="F24" s="39"/>
      <c r="G24" s="44">
        <f>IF(B24="","",IF(C24="A4",0.21*0.297*D24*E24/2,IF(C24="A5",0.1485*0.21*D24*E24/2,IF(C24="A6",0.105*0.1485*D24*E24/2,""))))</f>
        <v>9.9791999999999987</v>
      </c>
      <c r="H24" s="18" t="str">
        <f>IF(G24="","","gram")</f>
        <v>gram</v>
      </c>
    </row>
    <row r="25" spans="1:8">
      <c r="A25" s="27"/>
      <c r="B25" s="36" t="str">
        <f>IF(C$22&gt;1,"   Folder/brosjyre 2","")</f>
        <v/>
      </c>
      <c r="C25" s="37"/>
      <c r="D25" s="38"/>
      <c r="E25" s="38"/>
      <c r="F25" s="39"/>
      <c r="G25" s="44" t="str">
        <f>IF(B25="","",IF(C25="A4",0.21*0.297*D25*E25/2,IF(C25="A5",0.1485*0.21*D25*E25/2,IF(C25="A6",0.105*0.1485*D25*E25/2,""))))</f>
        <v/>
      </c>
      <c r="H25" s="18" t="str">
        <f>IF(G25="","","gram")</f>
        <v/>
      </c>
    </row>
    <row r="26" spans="1:8">
      <c r="A26" s="27"/>
      <c r="B26" s="36" t="str">
        <f>IF(C$22&gt;2,"   Folder/brosjyre 3","")</f>
        <v/>
      </c>
      <c r="C26" s="37"/>
      <c r="D26" s="38"/>
      <c r="E26" s="38"/>
      <c r="F26" s="39"/>
      <c r="G26" s="44" t="str">
        <f>IF(B26="","",IF(C26="A4",0.21*0.297*D26*E26/2,IF(C26="A5",0.1485*0.21*D26*E26/2,IF(C26="A6",0.105*0.1485*D26*E26/2,""))))</f>
        <v/>
      </c>
      <c r="H26" s="18" t="str">
        <f>IF(G26="","","gram")</f>
        <v/>
      </c>
    </row>
    <row r="27" spans="1:8">
      <c r="A27" s="27"/>
      <c r="B27" s="36"/>
      <c r="C27" s="30"/>
      <c r="D27" s="30"/>
      <c r="E27" s="30"/>
      <c r="F27" s="39"/>
      <c r="G27" s="44"/>
      <c r="H27" s="18"/>
    </row>
    <row r="28" spans="1:8">
      <c r="A28" s="27"/>
      <c r="B28" s="30"/>
      <c r="C28" s="30"/>
      <c r="D28" s="30"/>
      <c r="E28" s="30"/>
      <c r="F28" s="30"/>
      <c r="G28" s="15"/>
      <c r="H28" s="18"/>
    </row>
    <row r="29" spans="1:8">
      <c r="A29" s="27"/>
      <c r="B29" s="28" t="s">
        <v>20</v>
      </c>
      <c r="C29" s="31" t="s">
        <v>6</v>
      </c>
      <c r="D29" s="32" t="s">
        <v>21</v>
      </c>
      <c r="E29" s="30"/>
      <c r="F29" s="30"/>
      <c r="G29" s="15">
        <f>IF(C29="NEI","",IF(D29="E5",6.3,IF(D29="E65",4.5,IF(D29="C6",3.4))))</f>
        <v>4.5</v>
      </c>
      <c r="H29" s="18" t="str">
        <f>IF(G29="","","gram")</f>
        <v>gram</v>
      </c>
    </row>
    <row r="30" spans="1:8">
      <c r="A30" s="27"/>
      <c r="B30" s="28"/>
      <c r="C30" s="30"/>
      <c r="D30" s="30"/>
      <c r="E30" s="30"/>
      <c r="F30" s="30"/>
      <c r="G30" s="15"/>
      <c r="H30" s="18"/>
    </row>
    <row r="31" spans="1:8">
      <c r="A31" s="27"/>
      <c r="B31" s="30"/>
      <c r="C31" s="30"/>
      <c r="D31" s="30"/>
      <c r="E31" s="30"/>
      <c r="F31" s="30"/>
      <c r="G31" s="15"/>
      <c r="H31" s="18"/>
    </row>
    <row r="32" spans="1:8">
      <c r="A32" s="27"/>
      <c r="B32" s="28" t="s">
        <v>8</v>
      </c>
      <c r="C32" s="34">
        <v>0</v>
      </c>
      <c r="D32" s="30"/>
      <c r="E32" s="30"/>
      <c r="F32" s="30"/>
      <c r="G32" s="15"/>
      <c r="H32" s="18"/>
    </row>
    <row r="33" spans="1:8">
      <c r="A33" s="27"/>
      <c r="B33" s="28"/>
      <c r="C33" s="35" t="s">
        <v>19</v>
      </c>
      <c r="D33" s="35" t="s">
        <v>16</v>
      </c>
      <c r="E33" s="30"/>
      <c r="F33" s="30"/>
      <c r="G33" s="15"/>
      <c r="H33" s="18"/>
    </row>
    <row r="34" spans="1:8">
      <c r="A34" s="27"/>
      <c r="B34" s="36" t="str">
        <f>IF(C$32&gt;0,"   Annet 1","")</f>
        <v/>
      </c>
      <c r="C34" s="38"/>
      <c r="D34" s="33" t="str">
        <f>IF(B34="","",CONCATENATE("Maks. ",SUBSTITUTE(D$12,"C","A",1)))</f>
        <v/>
      </c>
      <c r="E34" s="40"/>
      <c r="F34" s="40"/>
      <c r="G34" s="15" t="str">
        <f>IF(B34="","",IF(C34="","",C34))</f>
        <v/>
      </c>
      <c r="H34" s="18" t="str">
        <f>IF(G34="","","gram")</f>
        <v/>
      </c>
    </row>
    <row r="35" spans="1:8">
      <c r="A35" s="27"/>
      <c r="B35" s="36" t="str">
        <f>IF(C$32&gt;1,"   Annet 2","")</f>
        <v/>
      </c>
      <c r="C35" s="38"/>
      <c r="D35" s="33" t="str">
        <f>IF(B35="","",CONCATENATE("Maks. ",SUBSTITUTE(D$12,"C","A",1)))</f>
        <v/>
      </c>
      <c r="E35" s="40"/>
      <c r="F35" s="40"/>
      <c r="G35" s="15" t="str">
        <f>IF(B35="","",IF(C35="","",C35))</f>
        <v/>
      </c>
      <c r="H35" s="18" t="str">
        <f>IF(G35="","","gram")</f>
        <v/>
      </c>
    </row>
    <row r="36" spans="1:8">
      <c r="A36" s="27"/>
      <c r="B36" s="36" t="str">
        <f>IF(C$32&gt;2,"   Annet 3","")</f>
        <v/>
      </c>
      <c r="C36" s="38"/>
      <c r="D36" s="33" t="str">
        <f>IF(B36="","",CONCATENATE("Maks. ",SUBSTITUTE(D$12,"C","A",1)))</f>
        <v/>
      </c>
      <c r="E36" s="40"/>
      <c r="F36" s="40"/>
      <c r="G36" s="15" t="str">
        <f>IF(B36="","",IF(C36="","",C36))</f>
        <v/>
      </c>
      <c r="H36" s="18" t="str">
        <f>IF(G36="","","gram")</f>
        <v/>
      </c>
    </row>
    <row r="37" spans="1:8">
      <c r="A37" s="41"/>
      <c r="B37" s="42"/>
      <c r="C37" s="42"/>
      <c r="D37" s="42"/>
      <c r="E37" s="42"/>
      <c r="F37" s="42"/>
      <c r="G37" s="21"/>
      <c r="H37" s="23"/>
    </row>
    <row r="38" spans="1:8">
      <c r="A38" s="12"/>
      <c r="B38" s="13"/>
      <c r="C38" s="13"/>
      <c r="D38" s="13"/>
      <c r="E38" s="13"/>
      <c r="F38" s="13"/>
      <c r="G38" s="13"/>
      <c r="H38" s="14"/>
    </row>
    <row r="39" spans="1:8">
      <c r="A39" s="15"/>
      <c r="B39" s="16" t="s">
        <v>11</v>
      </c>
      <c r="C39" s="16"/>
      <c r="D39" s="16"/>
      <c r="E39" s="16"/>
      <c r="F39" s="16"/>
      <c r="G39" s="17">
        <f>SUM(G12:G36)</f>
        <v>28.3688</v>
      </c>
      <c r="H39" s="18" t="s">
        <v>13</v>
      </c>
    </row>
    <row r="40" spans="1:8">
      <c r="A40" s="15"/>
      <c r="B40" s="16" t="s">
        <v>4</v>
      </c>
      <c r="C40" s="16"/>
      <c r="D40" s="16"/>
      <c r="E40" s="16"/>
      <c r="F40" s="16"/>
      <c r="G40" s="19">
        <f>C9</f>
        <v>1000</v>
      </c>
      <c r="H40" s="18" t="s">
        <v>14</v>
      </c>
    </row>
    <row r="41" spans="1:8">
      <c r="A41" s="15"/>
      <c r="B41" s="16" t="s">
        <v>12</v>
      </c>
      <c r="C41" s="16"/>
      <c r="D41" s="16"/>
      <c r="E41" s="16"/>
      <c r="F41" s="16"/>
      <c r="G41" s="20">
        <f>G40*G39/1000</f>
        <v>28.3688</v>
      </c>
      <c r="H41" s="18" t="s">
        <v>15</v>
      </c>
    </row>
    <row r="42" spans="1:8">
      <c r="A42" s="21"/>
      <c r="B42" s="22"/>
      <c r="C42" s="22"/>
      <c r="D42" s="22"/>
      <c r="E42" s="22"/>
      <c r="F42" s="22"/>
      <c r="G42" s="22"/>
      <c r="H42" s="23"/>
    </row>
  </sheetData>
  <phoneticPr fontId="5" type="noConversion"/>
  <dataValidations count="9">
    <dataValidation type="list" errorStyle="information" allowBlank="1" showInputMessage="1" showErrorMessage="1" errorTitle="Ikke tillatt verdi" error="Angi om du skal ha ytterkonvolutt med JA eller NEI." sqref="C29 C12">
      <formula1>"JA,NEI"</formula1>
    </dataValidation>
    <dataValidation type="list" errorStyle="information" allowBlank="1" showInputMessage="1" showErrorMessage="1" errorTitle="Ugyldig konvoluttformat" error="Vektberegneren tillater kun C4, C5, C6 og E65. For andre formater, kontakt DM-Partner." sqref="E12:F13 D12">
      <formula1>"C4,C5,C6,E65"</formula1>
    </dataValidation>
    <dataValidation type="list" errorStyle="information" allowBlank="1" showInputMessage="1" showErrorMessage="1" errorTitle="Angi gyldig antall" error="Du må velge 0, 1, 2 eller 3 ark." sqref="C22 C15 C32">
      <formula1>"0,1,2,3"</formula1>
    </dataValidation>
    <dataValidation type="list" errorStyle="information" allowBlank="1" showInputMessage="1" showErrorMessage="1" errorTitle="Angi riktig format" error="Velg mellom_x000d_A4_x000d_A5_x000d_210x100 (liten kupong)" sqref="C17:C19">
      <formula1>"A4,A5,210x100"</formula1>
    </dataValidation>
    <dataValidation type="whole" allowBlank="1" showInputMessage="1" showErrorMessage="1" errorTitle="Angi riktig gramvekt" error="Vennligst angi en gramvekt på mellom 60 og 240 gram per kvadratmeter. Standard brevark er gjerne 80 gram." sqref="D24:D26 E17:F20 D17:D19">
      <formula1>60</formula1>
      <formula2>240</formula2>
    </dataValidation>
    <dataValidation type="list" errorStyle="information" allowBlank="1" showInputMessage="1" showErrorMessage="1" errorTitle="Angi riktig format" error="Velg mellom_x000d_A4_x000d_A5_x000d_A6" sqref="C24:C26">
      <formula1>"A4,A5,A6"</formula1>
    </dataValidation>
    <dataValidation type="list" allowBlank="1" showInputMessage="1" showErrorMessage="1" errorTitle="Angi riktig sidetall" error="Sideantallet skal alltid være et tall som er delelig på 4." sqref="E24:E26">
      <formula1>"4,6,8,12,16,20,24,28,32,36,40,44,48,52,56,60,64,68,72,76,80,84,88,92,96,100,104,108,112,116,120"</formula1>
    </dataValidation>
    <dataValidation type="decimal" allowBlank="1" showInputMessage="1" showErrorMessage="1" errorTitle="Angi vekt på vedlegg" error="Vekten må være mellom 5 og 100 gram. For tyngre vedlegg, kontakt DM-Partner for mer informasjon." sqref="C34:C36">
      <formula1>5</formula1>
      <formula2>100</formula2>
    </dataValidation>
    <dataValidation type="list" errorStyle="information" allowBlank="1" showInputMessage="1" showErrorMessage="1" errorTitle="Ugyldig konvoluttformat" error="Vektberegneren bruker følgende betegnelser på svarkonvolutter:_x000d_E5    155x220_x000d_E65  110x220_x000d_C6    114x162" sqref="D29">
      <formula1>"E5,E65,C6"</formula1>
    </dataValidation>
  </dataValidations>
  <printOptions horizontalCentered="1"/>
  <pageMargins left="0.79000000000000015" right="0.79000000000000015" top="1" bottom="1" header="0.5" footer="0.5"/>
  <pageSetup paperSize="9" scale="99" orientation="portrait" horizontalDpi="4294967292" verticalDpi="4294967292"/>
  <headerFooter>
    <oddHeader>&amp;A</oddHeader>
    <oddFooter>&amp;C&amp;"Calibri,Vanlig"&amp;K000000Side &amp;P&amp;R&amp;"Calibri,Vanlig"&amp;K000000Utskrift dato: &amp;D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DM-Partner Vektberegning</vt:lpstr>
    </vt:vector>
  </TitlesOfParts>
  <Manager/>
  <Company>nxt oslo reklamebyrå as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Vektkalkulator</dc:title>
  <dc:subject>Beregning av vekt på din DM-utsendelse</dc:subject>
  <dc:creator>Audun Bringsvor</dc:creator>
  <cp:keywords/>
  <dc:description>Utviklet av nxt oslo reklamebyrå as_x000d_for DM-Partner AS.</dc:description>
  <cp:lastModifiedBy>Audun Bringsvor</cp:lastModifiedBy>
  <cp:lastPrinted>2012-08-29T12:12:15Z</cp:lastPrinted>
  <dcterms:created xsi:type="dcterms:W3CDTF">2012-08-28T14:35:48Z</dcterms:created>
  <dcterms:modified xsi:type="dcterms:W3CDTF">2012-08-31T07:50:15Z</dcterms:modified>
  <cp:category/>
</cp:coreProperties>
</file>